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u.local\share\redirect\s56khiro\Desktop\実験ノート\"/>
    </mc:Choice>
  </mc:AlternateContent>
  <bookViews>
    <workbookView xWindow="480" yWindow="90" windowWidth="15600" windowHeight="11745"/>
  </bookViews>
  <sheets>
    <sheet name="１班" sheetId="9" r:id="rId1"/>
  </sheets>
  <definedNames>
    <definedName name="_xlnm.Print_Area" localSheetId="0">'１班'!$A$1:$K$42</definedName>
  </definedNames>
  <calcPr calcId="152511"/>
</workbook>
</file>

<file path=xl/calcChain.xml><?xml version="1.0" encoding="utf-8"?>
<calcChain xmlns="http://schemas.openxmlformats.org/spreadsheetml/2006/main">
  <c r="C40" i="9" l="1"/>
  <c r="C39" i="9"/>
  <c r="C38" i="9"/>
  <c r="C37" i="9"/>
  <c r="C36" i="9"/>
  <c r="I6" i="9"/>
  <c r="F5" i="9" l="1"/>
  <c r="F6" i="9"/>
  <c r="F7" i="9"/>
  <c r="F8" i="9"/>
  <c r="H37" i="9"/>
  <c r="J37" i="9" s="1"/>
  <c r="H40" i="9"/>
  <c r="J40" i="9" s="1"/>
  <c r="G37" i="9"/>
  <c r="G38" i="9"/>
  <c r="H38" i="9" s="1"/>
  <c r="J38" i="9" s="1"/>
  <c r="G39" i="9"/>
  <c r="H39" i="9" s="1"/>
  <c r="J39" i="9" s="1"/>
  <c r="G40" i="9"/>
  <c r="G36" i="9"/>
  <c r="H36" i="9" l="1"/>
  <c r="J36" i="9" s="1"/>
</calcChain>
</file>

<file path=xl/sharedStrings.xml><?xml version="1.0" encoding="utf-8"?>
<sst xmlns="http://schemas.openxmlformats.org/spreadsheetml/2006/main" count="27" uniqueCount="27">
  <si>
    <t>基礎実験　力学的エネルギーの保存</t>
    <rPh sb="0" eb="2">
      <t>キソ</t>
    </rPh>
    <rPh sb="2" eb="4">
      <t>ジッケン</t>
    </rPh>
    <rPh sb="5" eb="8">
      <t>リキガクテキ</t>
    </rPh>
    <rPh sb="14" eb="16">
      <t>ホゾン</t>
    </rPh>
    <phoneticPr fontId="1"/>
  </si>
  <si>
    <r>
      <t xml:space="preserve">おもりの重さ
</t>
    </r>
    <r>
      <rPr>
        <b/>
        <i/>
        <sz val="20"/>
        <color rgb="FF000000"/>
        <rFont val="ＭＳ 明朝"/>
        <family val="1"/>
        <charset val="128"/>
      </rPr>
      <t>Ｆ</t>
    </r>
    <r>
      <rPr>
        <sz val="20"/>
        <color rgb="FF000000"/>
        <rFont val="ＭＳ 明朝"/>
        <family val="1"/>
        <charset val="128"/>
      </rPr>
      <t>〔gw〕</t>
    </r>
    <rPh sb="4" eb="5">
      <t>オモ</t>
    </rPh>
    <phoneticPr fontId="1"/>
  </si>
  <si>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０</t>
    </r>
    <phoneticPr fontId="1"/>
  </si>
  <si>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１</t>
    </r>
    <r>
      <rPr>
        <sz val="20"/>
        <color theme="1"/>
        <rFont val="ＭＳ 明朝"/>
        <family val="1"/>
        <charset val="128"/>
      </rPr>
      <t>-</t>
    </r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０</t>
    </r>
    <phoneticPr fontId="1"/>
  </si>
  <si>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２</t>
    </r>
    <r>
      <rPr>
        <sz val="20"/>
        <color theme="1"/>
        <rFont val="ＭＳ 明朝"/>
        <family val="1"/>
        <charset val="128"/>
      </rPr>
      <t>-</t>
    </r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０</t>
    </r>
    <phoneticPr fontId="1"/>
  </si>
  <si>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３</t>
    </r>
    <r>
      <rPr>
        <sz val="20"/>
        <color theme="1"/>
        <rFont val="ＭＳ 明朝"/>
        <family val="1"/>
        <charset val="128"/>
      </rPr>
      <t>-</t>
    </r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０</t>
    </r>
    <phoneticPr fontId="1"/>
  </si>
  <si>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４</t>
    </r>
    <r>
      <rPr>
        <sz val="20"/>
        <color theme="1"/>
        <rFont val="ＭＳ 明朝"/>
        <family val="1"/>
        <charset val="128"/>
      </rPr>
      <t>-</t>
    </r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０</t>
    </r>
    <phoneticPr fontId="1"/>
  </si>
  <si>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１</t>
    </r>
    <r>
      <rPr>
        <sz val="20"/>
        <color theme="1"/>
        <rFont val="ＭＳ 明朝"/>
        <family val="1"/>
        <charset val="128"/>
      </rPr>
      <t/>
    </r>
    <phoneticPr fontId="1"/>
  </si>
  <si>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２</t>
    </r>
    <r>
      <rPr>
        <b/>
        <i/>
        <sz val="20"/>
        <color theme="1"/>
        <rFont val="ＭＳ 明朝"/>
        <family val="1"/>
        <charset val="128"/>
      </rPr>
      <t/>
    </r>
    <phoneticPr fontId="1"/>
  </si>
  <si>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３</t>
    </r>
    <phoneticPr fontId="1"/>
  </si>
  <si>
    <r>
      <rPr>
        <b/>
        <i/>
        <sz val="20"/>
        <color theme="1"/>
        <rFont val="ＭＳ 明朝"/>
        <family val="1"/>
        <charset val="128"/>
      </rPr>
      <t>l</t>
    </r>
    <r>
      <rPr>
        <vertAlign val="subscript"/>
        <sz val="20"/>
        <color theme="1"/>
        <rFont val="ＭＳ 明朝"/>
        <family val="1"/>
        <charset val="128"/>
      </rPr>
      <t>４</t>
    </r>
    <phoneticPr fontId="1"/>
  </si>
  <si>
    <r>
      <t xml:space="preserve">位置エネルギー
</t>
    </r>
    <r>
      <rPr>
        <i/>
        <sz val="20"/>
        <color theme="1"/>
        <rFont val="ＭＳ 明朝"/>
        <family val="1"/>
        <charset val="128"/>
      </rPr>
      <t>U</t>
    </r>
    <r>
      <rPr>
        <sz val="20"/>
        <color theme="1"/>
        <rFont val="ＭＳ 明朝"/>
        <family val="1"/>
        <charset val="128"/>
      </rPr>
      <t>〔J〕</t>
    </r>
    <rPh sb="0" eb="2">
      <t>イチ</t>
    </rPh>
    <phoneticPr fontId="1"/>
  </si>
  <si>
    <r>
      <t xml:space="preserve">ものさしの読み
</t>
    </r>
    <r>
      <rPr>
        <i/>
        <sz val="20"/>
        <color theme="1"/>
        <rFont val="ＭＳ 明朝"/>
        <family val="1"/>
        <charset val="128"/>
      </rPr>
      <t>l</t>
    </r>
    <r>
      <rPr>
        <sz val="20"/>
        <color theme="1"/>
        <rFont val="ＭＳ 明朝"/>
        <family val="1"/>
        <charset val="128"/>
      </rPr>
      <t>〔cm〕</t>
    </r>
    <rPh sb="5" eb="6">
      <t>ヨ</t>
    </rPh>
    <phoneticPr fontId="1"/>
  </si>
  <si>
    <r>
      <t xml:space="preserve">ばねの伸び
</t>
    </r>
    <r>
      <rPr>
        <i/>
        <sz val="20"/>
        <color theme="1"/>
        <rFont val="ＭＳ 明朝"/>
        <family val="1"/>
        <charset val="128"/>
      </rPr>
      <t>x</t>
    </r>
    <r>
      <rPr>
        <sz val="20"/>
        <color theme="1"/>
        <rFont val="ＭＳ 明朝"/>
        <family val="1"/>
        <charset val="128"/>
      </rPr>
      <t>〔cm〕</t>
    </r>
    <rPh sb="3" eb="4">
      <t>ノ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</si>
  <si>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</si>
  <si>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</si>
  <si>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平均</t>
    <rPh sb="0" eb="2">
      <t>ヘイキン</t>
    </rPh>
    <phoneticPr fontId="1"/>
  </si>
  <si>
    <r>
      <t xml:space="preserve">速さ
</t>
    </r>
    <r>
      <rPr>
        <i/>
        <sz val="20"/>
        <color theme="1"/>
        <rFont val="ＭＳ 明朝"/>
        <family val="1"/>
        <charset val="128"/>
      </rPr>
      <t>v</t>
    </r>
    <r>
      <rPr>
        <sz val="20"/>
        <color theme="1"/>
        <rFont val="ＭＳ 明朝"/>
        <family val="1"/>
        <charset val="128"/>
      </rPr>
      <t>〔m/s〕</t>
    </r>
    <rPh sb="0" eb="1">
      <t>ハヤ</t>
    </rPh>
    <phoneticPr fontId="1"/>
  </si>
  <si>
    <r>
      <t xml:space="preserve">運動エネルギー
</t>
    </r>
    <r>
      <rPr>
        <i/>
        <sz val="20"/>
        <color theme="1"/>
        <rFont val="ＭＳ 明朝"/>
        <family val="1"/>
        <charset val="128"/>
      </rPr>
      <t>K</t>
    </r>
    <r>
      <rPr>
        <sz val="20"/>
        <color theme="1"/>
        <rFont val="ＭＳ 明朝"/>
        <family val="1"/>
        <charset val="128"/>
      </rPr>
      <t>〔J〕</t>
    </r>
    <rPh sb="0" eb="2">
      <t>ウンドウ</t>
    </rPh>
    <phoneticPr fontId="1"/>
  </si>
  <si>
    <t>ばねの伸び
x〔m〕</t>
    <phoneticPr fontId="1"/>
  </si>
  <si>
    <t>台車の質量</t>
    <rPh sb="0" eb="2">
      <t>ダイシャ</t>
    </rPh>
    <rPh sb="3" eb="5">
      <t>シツリョウ</t>
    </rPh>
    <phoneticPr fontId="1"/>
  </si>
  <si>
    <t>ｋｇ</t>
    <phoneticPr fontId="1"/>
  </si>
  <si>
    <t>打点間の長さ〔m〕</t>
    <rPh sb="0" eb="2">
      <t>ダテン</t>
    </rPh>
    <rPh sb="2" eb="3">
      <t>カン</t>
    </rPh>
    <rPh sb="4" eb="5">
      <t>ナガ</t>
    </rPh>
    <phoneticPr fontId="1"/>
  </si>
  <si>
    <t>gw/cm</t>
    <phoneticPr fontId="1"/>
  </si>
  <si>
    <r>
      <rPr>
        <b/>
        <i/>
        <sz val="24"/>
        <color theme="1"/>
        <rFont val="ＭＳ 明朝"/>
        <family val="1"/>
        <charset val="128"/>
      </rPr>
      <t>k</t>
    </r>
    <r>
      <rPr>
        <sz val="24"/>
        <color theme="1"/>
        <rFont val="ＭＳ 明朝"/>
        <family val="1"/>
        <charset val="128"/>
      </rPr>
      <t>=</t>
    </r>
    <phoneticPr fontId="1"/>
  </si>
  <si>
    <t>=</t>
    <phoneticPr fontId="1"/>
  </si>
  <si>
    <t>N/m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</si>
</sst>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.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32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4"/>
      <color rgb="FF000000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i/>
      <sz val="24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  <font>
      <b/>
      <i/>
      <sz val="20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i/>
      <sz val="20"/>
      <color theme="1"/>
      <name val="ＭＳ 明朝"/>
      <family val="1"/>
      <charset val="128"/>
    </font>
    <font>
      <vertAlign val="subscript"/>
      <sz val="20"/>
      <color theme="1"/>
      <name val="ＭＳ 明朝"/>
      <family val="1"/>
      <charset val="128"/>
    </font>
    <font>
      <i/>
      <sz val="20"/>
      <color theme="1"/>
      <name val="ＭＳ 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0" fillId="0" borderId="17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11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76" fontId="10" fillId="0" borderId="25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10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 wrapText="1"/>
    </xf>
    <xf numFmtId="176" fontId="10" fillId="0" borderId="2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77" fontId="10" fillId="0" borderId="0" xfId="0" applyNumberFormat="1" applyFont="1" applyBorder="1" applyAlignment="1">
      <alignment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177" fontId="10" fillId="0" borderId="37" xfId="0" applyNumberFormat="1" applyFont="1" applyBorder="1" applyAlignment="1">
      <alignment horizontal="center" vertical="center" wrapText="1"/>
    </xf>
    <xf numFmtId="177" fontId="10" fillId="0" borderId="3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b="0" i="1" baseline="0">
                <a:effectLst/>
              </a:rPr>
              <a:t>F</a:t>
            </a:r>
            <a:r>
              <a:rPr lang="ja-JP" altLang="ja-JP" sz="2400" b="0" i="1" baseline="0">
                <a:effectLst/>
              </a:rPr>
              <a:t>－</a:t>
            </a:r>
            <a:r>
              <a:rPr lang="en-US" altLang="ja-JP" sz="2400" b="0" i="1" baseline="0">
                <a:effectLst/>
              </a:rPr>
              <a:t>x </a:t>
            </a:r>
            <a:r>
              <a:rPr lang="ja-JP" altLang="ja-JP" sz="2400" b="0" i="0" baseline="0">
                <a:effectLst/>
              </a:rPr>
              <a:t>グラフ</a:t>
            </a:r>
            <a:endParaRPr lang="ja-JP" altLang="ja-JP" sz="2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5999667566619374"/>
                  <c:y val="0.102630213074611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'１班'!$F$4:$F$8</c:f>
              <c:numCache>
                <c:formatCode>0.0_ </c:formatCode>
                <c:ptCount val="5"/>
                <c:pt idx="0" formatCode="General">
                  <c:v>0</c:v>
                </c:pt>
                <c:pt idx="1">
                  <c:v>4</c:v>
                </c:pt>
                <c:pt idx="2">
                  <c:v>7.9999999999999991</c:v>
                </c:pt>
                <c:pt idx="3">
                  <c:v>11.9</c:v>
                </c:pt>
                <c:pt idx="4">
                  <c:v>15.900000000000002</c:v>
                </c:pt>
              </c:numCache>
            </c:numRef>
          </c:xVal>
          <c:yVal>
            <c:numRef>
              <c:f>'１班'!$B$4:$B$8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583720"/>
        <c:axId val="452583328"/>
      </c:scatterChart>
      <c:valAx>
        <c:axId val="452583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1" baseline="0">
                    <a:effectLst/>
                  </a:rPr>
                  <a:t>x</a:t>
                </a:r>
                <a:r>
                  <a:rPr lang="en-US" altLang="ja-JP" sz="1800" b="0" i="0" baseline="0">
                    <a:effectLst/>
                  </a:rPr>
                  <a:t>〔cm〕</a:t>
                </a:r>
                <a:endParaRPr lang="ja-JP" altLang="ja-JP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2583328"/>
        <c:crosses val="autoZero"/>
        <c:crossBetween val="midCat"/>
      </c:valAx>
      <c:valAx>
        <c:axId val="45258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1" baseline="0">
                    <a:effectLst/>
                  </a:rPr>
                  <a:t>F</a:t>
                </a:r>
                <a:r>
                  <a:rPr lang="en-US" altLang="ja-JP" sz="1800" b="0" i="0" baseline="0">
                    <a:effectLst/>
                  </a:rPr>
                  <a:t>〔gw〕</a:t>
                </a:r>
                <a:endParaRPr lang="ja-JP" altLang="ja-JP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2583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388938</xdr:colOff>
      <xdr:row>3</xdr:row>
      <xdr:rowOff>333375</xdr:rowOff>
    </xdr:from>
    <xdr:to>
      <xdr:col>10</xdr:col>
      <xdr:colOff>381000</xdr:colOff>
      <xdr:row>6</xdr:row>
      <xdr:rowOff>396875</xdr:rowOff>
    </xdr:to>
    <xdr:sp macro="" textlink="">
      <xdr:nvSpPr>
        <xdr:cNvPr id="6" name="正方形/長方形 5"/>
        <xdr:cNvSpPr/>
      </xdr:nvSpPr>
      <xdr:spPr>
        <a:xfrm>
          <a:off x="8088313" y="2333625"/>
          <a:ext cx="3587750" cy="203993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kumimoji="1" lang="ja-JP" altLang="en-US" sz="1100"/>
        </a:p>
      </xdr:txBody>
    </xdr:sp>
    <xdr:clientData/>
  </xdr:twoCellAnchor>
  <xdr:twoCellAnchor>
    <xdr:from>
      <xdr:col>1</xdr:col>
      <xdr:colOff>166687</xdr:colOff>
      <xdr:row>12</xdr:row>
      <xdr:rowOff>47625</xdr:rowOff>
    </xdr:from>
    <xdr:to>
      <xdr:col>9</xdr:col>
      <xdr:colOff>444500</xdr:colOff>
      <xdr:row>31</xdr:row>
      <xdr:rowOff>373061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abSelected="1" view="pageBreakPreview" topLeftCell="A19" zoomScale="60" zoomScaleNormal="70" workbookViewId="0">
      <selection activeCell="J10" sqref="J10"/>
    </sheetView>
  </sheetViews>
  <sheetFormatPr defaultRowHeight="12.75" x14ac:dyDescent="0.25"/>
  <cols>
    <col min="1" max="1" width="15.3984375" customWidth="1"/>
    <col min="2" max="2" width="28.59765625" customWidth="1"/>
    <col min="3" max="3" width="14.53125" customWidth="1"/>
    <col min="4" max="4" width="18.53125" customWidth="1"/>
    <col min="5" max="7" width="15.33203125" customWidth="1"/>
    <col min="8" max="8" width="7.33203125" customWidth="1"/>
    <col min="9" max="9" width="16" customWidth="1"/>
    <col min="10" max="10" width="11.6640625" customWidth="1"/>
    <col min="11" max="11" width="11.73046875" customWidth="1"/>
  </cols>
  <sheetData>
    <row r="1" spans="2:11" ht="68.75" customHeight="1" x14ac:dyDescent="0.25">
      <c r="B1" s="42" t="s">
        <v>0</v>
      </c>
      <c r="C1" s="42"/>
      <c r="D1" s="42"/>
      <c r="E1" s="42"/>
      <c r="F1" s="42"/>
      <c r="G1" s="42"/>
      <c r="H1" s="42"/>
      <c r="I1" s="42"/>
      <c r="J1" s="12"/>
    </row>
    <row r="2" spans="2:11" ht="13.15" thickBot="1" x14ac:dyDescent="0.3"/>
    <row r="3" spans="2:11" s="1" customFormat="1" ht="75.849999999999994" customHeight="1" thickBot="1" x14ac:dyDescent="0.3">
      <c r="B3" s="3" t="s">
        <v>1</v>
      </c>
      <c r="C3" s="35" t="s">
        <v>12</v>
      </c>
      <c r="D3" s="56"/>
      <c r="E3" s="57" t="s">
        <v>13</v>
      </c>
      <c r="F3" s="37"/>
      <c r="G3" s="51"/>
      <c r="H3" s="49"/>
      <c r="I3" s="49"/>
      <c r="J3" s="49"/>
    </row>
    <row r="4" spans="2:11" s="1" customFormat="1" ht="52.25" customHeight="1" thickBot="1" x14ac:dyDescent="0.3">
      <c r="B4" s="54">
        <v>0</v>
      </c>
      <c r="C4" s="25" t="s">
        <v>2</v>
      </c>
      <c r="D4" s="27">
        <v>0.2</v>
      </c>
      <c r="E4" s="55"/>
      <c r="F4" s="4">
        <v>0</v>
      </c>
      <c r="G4" s="51"/>
      <c r="H4" s="50"/>
      <c r="I4" s="50"/>
      <c r="J4" s="50"/>
    </row>
    <row r="5" spans="2:11" s="1" customFormat="1" ht="52.25" customHeight="1" thickBot="1" x14ac:dyDescent="0.3">
      <c r="B5" s="26">
        <v>2</v>
      </c>
      <c r="C5" s="4" t="s">
        <v>7</v>
      </c>
      <c r="D5" s="28">
        <v>4.2</v>
      </c>
      <c r="E5" s="4" t="s">
        <v>3</v>
      </c>
      <c r="F5" s="58">
        <f>IF(D5="","",D5-$D$4)</f>
        <v>4</v>
      </c>
      <c r="G5" s="52"/>
      <c r="H5" s="62" t="s">
        <v>24</v>
      </c>
      <c r="I5" s="61">
        <v>5</v>
      </c>
      <c r="J5" s="60" t="s">
        <v>23</v>
      </c>
      <c r="K5" s="60"/>
    </row>
    <row r="6" spans="2:11" s="1" customFormat="1" ht="52.25" customHeight="1" thickBot="1" x14ac:dyDescent="0.3">
      <c r="B6" s="26">
        <v>4</v>
      </c>
      <c r="C6" s="4" t="s">
        <v>8</v>
      </c>
      <c r="D6" s="28">
        <v>8.1999999999999993</v>
      </c>
      <c r="E6" s="4" t="s">
        <v>4</v>
      </c>
      <c r="F6" s="59">
        <f t="shared" ref="F6:F8" si="0">IF(D6="","",D6-$D$4)</f>
        <v>7.9999999999999991</v>
      </c>
      <c r="G6" s="52"/>
      <c r="H6" s="62" t="s">
        <v>25</v>
      </c>
      <c r="I6" s="50">
        <f>IF(I5="","",I5*0.98)</f>
        <v>4.9000000000000004</v>
      </c>
      <c r="J6" s="50" t="s">
        <v>26</v>
      </c>
    </row>
    <row r="7" spans="2:11" s="1" customFormat="1" ht="52.25" customHeight="1" thickBot="1" x14ac:dyDescent="0.3">
      <c r="B7" s="26">
        <v>6</v>
      </c>
      <c r="C7" s="4" t="s">
        <v>9</v>
      </c>
      <c r="D7" s="28">
        <v>12.1</v>
      </c>
      <c r="E7" s="4" t="s">
        <v>5</v>
      </c>
      <c r="F7" s="59">
        <f t="shared" si="0"/>
        <v>11.9</v>
      </c>
      <c r="G7" s="52"/>
      <c r="H7" s="50"/>
      <c r="I7" s="50"/>
      <c r="J7" s="50"/>
    </row>
    <row r="8" spans="2:11" s="1" customFormat="1" ht="52.25" customHeight="1" thickBot="1" x14ac:dyDescent="0.3">
      <c r="B8" s="26">
        <v>8</v>
      </c>
      <c r="C8" s="4" t="s">
        <v>10</v>
      </c>
      <c r="D8" s="28">
        <v>16.100000000000001</v>
      </c>
      <c r="E8" s="4" t="s">
        <v>6</v>
      </c>
      <c r="F8" s="59">
        <f t="shared" si="0"/>
        <v>15.900000000000002</v>
      </c>
      <c r="G8" s="52"/>
      <c r="H8" s="50"/>
      <c r="I8" s="50"/>
      <c r="J8" s="50"/>
    </row>
    <row r="9" spans="2:11" x14ac:dyDescent="0.25">
      <c r="B9" s="2"/>
      <c r="C9" s="2"/>
      <c r="D9" s="2"/>
      <c r="E9" s="2"/>
      <c r="F9" s="2"/>
      <c r="G9" s="2"/>
      <c r="H9" s="2"/>
      <c r="I9" s="2"/>
      <c r="J9" s="2"/>
    </row>
    <row r="17" spans="7:11" ht="27.75" x14ac:dyDescent="0.25">
      <c r="G17" s="63"/>
      <c r="H17" s="64"/>
      <c r="I17" s="65"/>
      <c r="J17" s="65"/>
      <c r="K17" s="32"/>
    </row>
    <row r="18" spans="7:11" ht="27.75" x14ac:dyDescent="0.25">
      <c r="G18" s="63"/>
      <c r="H18" s="64"/>
      <c r="I18" s="65"/>
      <c r="J18" s="65"/>
      <c r="K18" s="33"/>
    </row>
    <row r="19" spans="7:11" ht="27.75" x14ac:dyDescent="0.25">
      <c r="G19" s="63"/>
      <c r="H19" s="64"/>
      <c r="I19" s="65"/>
      <c r="J19" s="65"/>
      <c r="K19" s="33"/>
    </row>
    <row r="20" spans="7:11" ht="27.75" x14ac:dyDescent="0.25">
      <c r="H20" s="5"/>
      <c r="I20" s="5"/>
      <c r="J20" s="5"/>
    </row>
    <row r="21" spans="7:11" ht="27.75" x14ac:dyDescent="0.25">
      <c r="G21" s="31"/>
      <c r="H21" s="34"/>
      <c r="I21" s="13"/>
      <c r="J21" s="13"/>
      <c r="K21" s="32"/>
    </row>
    <row r="22" spans="7:11" ht="27.75" x14ac:dyDescent="0.25">
      <c r="G22" s="31"/>
      <c r="H22" s="34"/>
      <c r="I22" s="13"/>
      <c r="J22" s="13"/>
      <c r="K22" s="33"/>
    </row>
    <row r="23" spans="7:11" ht="27.75" x14ac:dyDescent="0.25">
      <c r="G23" s="31"/>
      <c r="H23" s="34"/>
      <c r="I23" s="13"/>
      <c r="J23" s="13"/>
      <c r="K23" s="33"/>
    </row>
    <row r="28" spans="7:11" ht="46.15" customHeight="1" x14ac:dyDescent="0.25"/>
    <row r="29" spans="7:11" ht="69" customHeight="1" x14ac:dyDescent="0.25"/>
    <row r="32" spans="7:11" ht="69.849999999999994" customHeight="1" x14ac:dyDescent="0.25"/>
    <row r="33" spans="2:11" ht="49.25" customHeight="1" thickBot="1" x14ac:dyDescent="0.3">
      <c r="B33" s="10" t="s">
        <v>20</v>
      </c>
      <c r="C33" s="11">
        <v>0.5</v>
      </c>
      <c r="D33" s="9" t="s">
        <v>21</v>
      </c>
    </row>
    <row r="34" spans="2:11" ht="50.35" customHeight="1" thickBot="1" x14ac:dyDescent="0.3">
      <c r="B34" s="45" t="s">
        <v>19</v>
      </c>
      <c r="C34" s="47" t="s">
        <v>11</v>
      </c>
      <c r="D34" s="29"/>
      <c r="E34" s="35" t="s">
        <v>22</v>
      </c>
      <c r="F34" s="36"/>
      <c r="G34" s="37"/>
      <c r="H34" s="47" t="s">
        <v>17</v>
      </c>
      <c r="I34" s="29"/>
      <c r="J34" s="47" t="s">
        <v>18</v>
      </c>
      <c r="K34" s="29"/>
    </row>
    <row r="35" spans="2:11" ht="50.35" customHeight="1" thickBot="1" x14ac:dyDescent="0.3">
      <c r="B35" s="46"/>
      <c r="C35" s="48"/>
      <c r="D35" s="30"/>
      <c r="E35" s="7" t="s">
        <v>14</v>
      </c>
      <c r="F35" s="8" t="s">
        <v>15</v>
      </c>
      <c r="G35" s="7" t="s">
        <v>16</v>
      </c>
      <c r="H35" s="48"/>
      <c r="I35" s="30"/>
      <c r="J35" s="48"/>
      <c r="K35" s="30"/>
    </row>
    <row r="36" spans="2:11" ht="50.35" customHeight="1" x14ac:dyDescent="0.25">
      <c r="B36" s="14">
        <v>0.1</v>
      </c>
      <c r="C36" s="43">
        <f>IF(B36="","",0.5*I6*B36*B36)</f>
        <v>2.4500000000000004E-2</v>
      </c>
      <c r="D36" s="44"/>
      <c r="E36" s="16">
        <v>4.9000000000000002E-2</v>
      </c>
      <c r="F36" s="17">
        <v>0.05</v>
      </c>
      <c r="G36" s="24">
        <f>IF(E36="","",AVERAGE(E36:F36))</f>
        <v>4.9500000000000002E-2</v>
      </c>
      <c r="H36" s="53">
        <f>IF(G36="","",G36*60)</f>
        <v>2.97</v>
      </c>
      <c r="I36" s="66"/>
      <c r="J36" s="53">
        <f>IF(H36="","",$C$33*H36*H36*0.5)</f>
        <v>2.2052250000000004</v>
      </c>
      <c r="K36" s="66"/>
    </row>
    <row r="37" spans="2:11" ht="50.35" customHeight="1" x14ac:dyDescent="0.25">
      <c r="B37" s="15">
        <v>0.15</v>
      </c>
      <c r="C37" s="38">
        <f>IF(B37="","",0.5*I6*B37*B37)</f>
        <v>5.5125E-2</v>
      </c>
      <c r="D37" s="39"/>
      <c r="E37" s="18">
        <v>7.5999999999999998E-2</v>
      </c>
      <c r="F37" s="19">
        <v>7.3999999999999996E-2</v>
      </c>
      <c r="G37" s="6">
        <f t="shared" ref="G37:G40" si="1">IF(E37="","",AVERAGE(E37:F37))</f>
        <v>7.4999999999999997E-2</v>
      </c>
      <c r="H37" s="67">
        <f>IF(G37="","",G37*60)</f>
        <v>4.5</v>
      </c>
      <c r="I37" s="68"/>
      <c r="J37" s="67">
        <f>IF(H37="","",$C$33*H37*H37*0.5)</f>
        <v>5.0625</v>
      </c>
      <c r="K37" s="68"/>
    </row>
    <row r="38" spans="2:11" ht="50.35" customHeight="1" x14ac:dyDescent="0.25">
      <c r="B38" s="15">
        <v>0.2</v>
      </c>
      <c r="C38" s="38">
        <f>IF(B38="","",0.5*I6*B38*B38)</f>
        <v>9.8000000000000018E-2</v>
      </c>
      <c r="D38" s="39"/>
      <c r="E38" s="18">
        <v>0.10199999999999999</v>
      </c>
      <c r="F38" s="19">
        <v>0.10199999999999999</v>
      </c>
      <c r="G38" s="6">
        <f t="shared" si="1"/>
        <v>0.10199999999999999</v>
      </c>
      <c r="H38" s="67">
        <f>IF(G38="","",G38*60)</f>
        <v>6.1199999999999992</v>
      </c>
      <c r="I38" s="68"/>
      <c r="J38" s="67">
        <f>IF(H38="","",$C$33*H38*H38*0.5)</f>
        <v>9.3635999999999981</v>
      </c>
      <c r="K38" s="68"/>
    </row>
    <row r="39" spans="2:11" ht="50.35" customHeight="1" x14ac:dyDescent="0.25">
      <c r="B39" s="15">
        <v>0.25</v>
      </c>
      <c r="C39" s="38">
        <f>IF(B39="","",0.5*I6*B39*B39)</f>
        <v>0.15312500000000001</v>
      </c>
      <c r="D39" s="39"/>
      <c r="E39" s="18">
        <v>0.124</v>
      </c>
      <c r="F39" s="19">
        <v>0.126</v>
      </c>
      <c r="G39" s="6">
        <f t="shared" si="1"/>
        <v>0.125</v>
      </c>
      <c r="H39" s="67">
        <f>IF(G39="","",G39*60)</f>
        <v>7.5</v>
      </c>
      <c r="I39" s="68"/>
      <c r="J39" s="67">
        <f>IF(H39="","",$C$33*H39*H39*0.5)</f>
        <v>14.0625</v>
      </c>
      <c r="K39" s="68"/>
    </row>
    <row r="40" spans="2:11" ht="50.35" customHeight="1" thickBot="1" x14ac:dyDescent="0.3">
      <c r="B40" s="22">
        <v>0.3</v>
      </c>
      <c r="C40" s="40">
        <f>IF(B40="","",0.5*I6*B40*B40)</f>
        <v>0.2205</v>
      </c>
      <c r="D40" s="41"/>
      <c r="E40" s="20">
        <v>0.14799999999999999</v>
      </c>
      <c r="F40" s="21">
        <v>0.15</v>
      </c>
      <c r="G40" s="23">
        <f t="shared" si="1"/>
        <v>0.14899999999999999</v>
      </c>
      <c r="H40" s="69">
        <f>IF(G40="","",G40*60)</f>
        <v>8.94</v>
      </c>
      <c r="I40" s="70"/>
      <c r="J40" s="69">
        <f>IF(H40="","",$C$33*H40*H40*0.5)</f>
        <v>19.980899999999998</v>
      </c>
      <c r="K40" s="70"/>
    </row>
  </sheetData>
  <mergeCells count="28">
    <mergeCell ref="B1:I1"/>
    <mergeCell ref="H40:I40"/>
    <mergeCell ref="J36:K36"/>
    <mergeCell ref="J37:K37"/>
    <mergeCell ref="J38:K38"/>
    <mergeCell ref="J39:K39"/>
    <mergeCell ref="J40:K40"/>
    <mergeCell ref="E3:F3"/>
    <mergeCell ref="J5:K5"/>
    <mergeCell ref="H34:I35"/>
    <mergeCell ref="J34:K35"/>
    <mergeCell ref="H36:I36"/>
    <mergeCell ref="C37:D37"/>
    <mergeCell ref="C38:D38"/>
    <mergeCell ref="C39:D39"/>
    <mergeCell ref="C40:D40"/>
    <mergeCell ref="C3:D3"/>
    <mergeCell ref="C36:D36"/>
    <mergeCell ref="B34:B35"/>
    <mergeCell ref="C34:D35"/>
    <mergeCell ref="K17:K19"/>
    <mergeCell ref="G21:G23"/>
    <mergeCell ref="H21:H23"/>
    <mergeCell ref="K21:K23"/>
    <mergeCell ref="E34:G34"/>
    <mergeCell ref="H37:I37"/>
    <mergeCell ref="H38:I38"/>
    <mergeCell ref="H39:I39"/>
  </mergeCells>
  <phoneticPr fontId="1"/>
  <pageMargins left="0.7" right="0.7" top="0.75" bottom="0.75" header="0.3" footer="0.3"/>
  <pageSetup paperSize="13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１班</vt:lpstr>
      <vt:lpstr>'１班'!Print_Area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廣本 和也</cp:lastModifiedBy>
  <cp:lastPrinted>2022-11-08T06:25:06Z</cp:lastPrinted>
  <dcterms:created xsi:type="dcterms:W3CDTF">2013-07-14T00:18:02Z</dcterms:created>
  <dcterms:modified xsi:type="dcterms:W3CDTF">2022-11-08T06:25:57Z</dcterms:modified>
</cp:coreProperties>
</file>